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a weggever + verkooppagina" sheetId="1" r:id="rId4"/>
    <sheet state="visible" name="Via gratis masterclass" sheetId="2" r:id="rId5"/>
    <sheet state="visible" name="Via weggever + gesprek" sheetId="3" r:id="rId6"/>
    <sheet state="visible" name="Directe verkoop via ads" sheetId="4" r:id="rId7"/>
  </sheets>
  <definedNames/>
  <calcPr/>
</workbook>
</file>

<file path=xl/sharedStrings.xml><?xml version="1.0" encoding="utf-8"?>
<sst xmlns="http://schemas.openxmlformats.org/spreadsheetml/2006/main" count="112" uniqueCount="43">
  <si>
    <t xml:space="preserve">Maand: </t>
  </si>
  <si>
    <t>Slecht</t>
  </si>
  <si>
    <t>Matig</t>
  </si>
  <si>
    <t>Goed</t>
  </si>
  <si>
    <t>witte vakjes invullen</t>
  </si>
  <si>
    <t>Omzetdoel</t>
  </si>
  <si>
    <t>&lt;Naam van je online cursus&gt;</t>
  </si>
  <si>
    <t>Prijs</t>
  </si>
  <si>
    <t>Aantal klanten</t>
  </si>
  <si>
    <t>Verkoopmethode</t>
  </si>
  <si>
    <t>Verkooppagina</t>
  </si>
  <si>
    <t>Conversie % lead naar klant</t>
  </si>
  <si>
    <t>Conversie in de funnel van weggever naar klant</t>
  </si>
  <si>
    <t>Aantal benodigde leads (weggever)</t>
  </si>
  <si>
    <t>Kosten per lead (weggever)</t>
  </si>
  <si>
    <t>tussen € 1 en € 5</t>
  </si>
  <si>
    <t>Omzet</t>
  </si>
  <si>
    <t>Advertentiekosten</t>
  </si>
  <si>
    <t>Winst / verlies</t>
  </si>
  <si>
    <t>Maand:</t>
  </si>
  <si>
    <t>Masterclass</t>
  </si>
  <si>
    <r>
      <rPr>
        <rFont val="Arial"/>
        <color rgb="FF000000"/>
        <sz val="12.0"/>
      </rPr>
      <t xml:space="preserve">Conversie % webinar </t>
    </r>
    <r>
      <rPr>
        <rFont val="Arial"/>
        <b/>
        <color rgb="FF000000"/>
        <sz val="12.0"/>
      </rPr>
      <t>aanwezigen</t>
    </r>
    <r>
      <rPr>
        <rFont val="Arial"/>
        <color rgb="FF000000"/>
        <sz val="12.0"/>
      </rPr>
      <t xml:space="preserve"> naar klant</t>
    </r>
  </si>
  <si>
    <t>Show up % webinar aanmeldingen</t>
  </si>
  <si>
    <t>Aantal benodigde webinar aanmeldingen</t>
  </si>
  <si>
    <t>Kosten per lead</t>
  </si>
  <si>
    <t>Consumenten doelgroep: € 2 tot € 6, Ondernemers doelgroep: € 2 tot € 12</t>
  </si>
  <si>
    <t>Gesprek</t>
  </si>
  <si>
    <t>Conversie % gesprek naar klant</t>
  </si>
  <si>
    <t>hoeveel gesprekken je converteert naar klant</t>
  </si>
  <si>
    <t>Conversie % lead naar ingepland gesprek</t>
  </si>
  <si>
    <t>Conversie in de funnel van weggever naar ingepland gesprek</t>
  </si>
  <si>
    <t>Tussen € 1 en € 5</t>
  </si>
  <si>
    <t>Ads &gt; Verkooppagina</t>
  </si>
  <si>
    <t>Conversie % verkooppagina</t>
  </si>
  <si>
    <t>Aantal benodigde klikken</t>
  </si>
  <si>
    <t>klikken vanuit ad naar verkooppagina</t>
  </si>
  <si>
    <t xml:space="preserve">Kosten per klik (CPC) </t>
  </si>
  <si>
    <t>kosten per klikken op link in advertentie</t>
  </si>
  <si>
    <t>Geavanceerd</t>
  </si>
  <si>
    <t>Kassakoopje prijs</t>
  </si>
  <si>
    <t>Conversie % kassakoopje</t>
  </si>
  <si>
    <t>Upsell prijs</t>
  </si>
  <si>
    <t>Conversie % upsell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</si>
</sst>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€&quot;#,##0.00"/>
    <numFmt numFmtId="165" formatCode="0.0%"/>
  </numFmts>
  <fonts count="7">
    <font>
      <sz val="10.0"/>
      <color rgb="FF000000"/>
      <name val="Arial"/>
      <scheme val="minor"/>
    </font>
    <font>
      <b/>
      <sz val="12.0"/>
      <color rgb="FF000000"/>
      <name val="Arial"/>
    </font>
    <font>
      <color theme="1"/>
      <name val="Arial"/>
      <scheme val="minor"/>
    </font>
    <font>
      <i/>
      <sz val="11.0"/>
      <color rgb="FF000000"/>
      <name val="Arial"/>
    </font>
    <font>
      <sz val="12.0"/>
      <color rgb="FF000000"/>
      <name val="Arial"/>
    </font>
    <font>
      <sz val="11.0"/>
      <color rgb="FF000000"/>
      <name val="Arial"/>
    </font>
    <font>
      <b/>
      <i/>
      <sz val="12.0"/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FFFF0B"/>
        <bgColor rgb="FFFFFF0B"/>
      </patternFill>
    </fill>
    <fill>
      <patternFill patternType="solid">
        <fgColor rgb="FF9AC67E"/>
        <bgColor rgb="FF9AC67E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F0C1"/>
        <bgColor rgb="FFFFF0C1"/>
      </patternFill>
    </fill>
    <fill>
      <patternFill patternType="solid">
        <fgColor rgb="FFF0A171"/>
        <bgColor rgb="FFF0A171"/>
      </patternFill>
    </fill>
    <fill>
      <patternFill patternType="solid">
        <fgColor rgb="FFD9D2E9"/>
        <bgColor rgb="FFD9D2E9"/>
      </patternFill>
    </fill>
  </fills>
  <borders count="17">
    <border/>
    <border>
      <left style="thin">
        <color rgb="FF9A9A9A"/>
      </left>
      <right style="thin">
        <color rgb="FF000000"/>
      </right>
      <top style="thin">
        <color rgb="FF9A9A9A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9A9A9A"/>
      </top>
      <bottom style="thin">
        <color rgb="FF000000"/>
      </bottom>
    </border>
    <border>
      <left style="thin">
        <color rgb="FF000000"/>
      </left>
      <right style="thin">
        <color rgb="FF9A9A9A"/>
      </right>
      <top style="thin">
        <color rgb="FF9A9A9A"/>
      </top>
      <bottom style="thin">
        <color rgb="FF9A9A9A"/>
      </bottom>
    </border>
    <border>
      <left style="thin">
        <color rgb="FF9A9A9A"/>
      </left>
      <right style="thin">
        <color rgb="FF9A9A9A"/>
      </right>
      <top style="thin">
        <color rgb="FF9A9A9A"/>
      </top>
      <bottom style="thin">
        <color rgb="FF9A9A9A"/>
      </bottom>
    </border>
    <border>
      <left style="thin">
        <color rgb="FF9A9A9A"/>
      </left>
      <right style="thin">
        <color rgb="FF9A9A9A"/>
      </right>
      <top style="thin">
        <color rgb="FF000000"/>
      </top>
      <bottom style="thin">
        <color rgb="FF9A9A9A"/>
      </bottom>
    </border>
    <border>
      <left style="thin">
        <color rgb="FF9A9A9A"/>
      </left>
      <right style="thin">
        <color rgb="FF9A9A9A"/>
      </right>
      <top style="thin">
        <color rgb="FF9A9A9A"/>
      </top>
      <bottom style="thin">
        <color rgb="FF000000"/>
      </bottom>
    </border>
    <border>
      <left style="thin">
        <color rgb="FF9A9A9A"/>
      </left>
      <right style="thin">
        <color rgb="FF000000"/>
      </right>
      <top style="thin">
        <color rgb="FF9A9A9A"/>
      </top>
      <bottom style="thin">
        <color rgb="FF9A9A9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A9A9A"/>
      </left>
      <right style="thin">
        <color rgb="FF9A9A9A"/>
      </right>
      <top style="thin">
        <color rgb="FF000000"/>
      </top>
      <bottom style="thin">
        <color rgb="FF000000"/>
      </bottom>
    </border>
    <border>
      <left style="thin">
        <color rgb="FF9A9A9A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A9A9A"/>
      </left>
      <right style="thin">
        <color rgb="FF000000"/>
      </right>
      <top style="thin">
        <color rgb="FF000000"/>
      </top>
      <bottom style="thin">
        <color rgb="FF9A9A9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9A9A9A"/>
      </bottom>
    </border>
    <border>
      <left style="thin">
        <color rgb="FF9A9A9A"/>
      </left>
      <top style="thin">
        <color rgb="FF9A9A9A"/>
      </top>
      <bottom style="thin">
        <color rgb="FF9A9A9A"/>
      </bottom>
    </border>
    <border>
      <bottom style="thin">
        <color rgb="FF000000"/>
      </bottom>
    </border>
    <border>
      <right style="thin">
        <color rgb="FF9A9A9A"/>
      </right>
      <top style="thin">
        <color rgb="FF9A9A9A"/>
      </top>
      <bottom style="thin">
        <color rgb="FF9A9A9A"/>
      </bottom>
    </border>
    <border>
      <left style="thin">
        <color rgb="FF9A9A9A"/>
      </left>
      <right style="thin">
        <color rgb="FF9A9A9A"/>
      </right>
      <top style="thin">
        <color rgb="FF9A9A9A"/>
      </top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vertical="bottom"/>
    </xf>
    <xf borderId="2" fillId="3" fontId="1" numFmtId="0" xfId="0" applyAlignment="1" applyBorder="1" applyFill="1" applyFont="1">
      <alignment readingOrder="0" vertical="bottom"/>
    </xf>
    <xf borderId="3" fillId="0" fontId="2" numFmtId="0" xfId="0" applyAlignment="1" applyBorder="1" applyFont="1">
      <alignment vertical="bottom"/>
    </xf>
    <xf borderId="4" fillId="4" fontId="3" numFmtId="0" xfId="0" applyAlignment="1" applyBorder="1" applyFill="1" applyFont="1">
      <alignment readingOrder="0" vertical="bottom"/>
    </xf>
    <xf borderId="5" fillId="0" fontId="1" numFmtId="0" xfId="0" applyAlignment="1" applyBorder="1" applyFont="1">
      <alignment readingOrder="0" vertical="bottom"/>
    </xf>
    <xf borderId="5" fillId="0" fontId="4" numFmtId="164" xfId="0" applyAlignment="1" applyBorder="1" applyFont="1" applyNumberFormat="1">
      <alignment readingOrder="0" vertical="bottom"/>
    </xf>
    <xf borderId="4" fillId="0" fontId="2" numFmtId="0" xfId="0" applyAlignment="1" applyBorder="1" applyFont="1">
      <alignment vertical="bottom"/>
    </xf>
    <xf borderId="4" fillId="4" fontId="2" numFmtId="0" xfId="0" applyAlignment="1" applyBorder="1" applyFont="1">
      <alignment vertical="bottom"/>
    </xf>
    <xf borderId="4" fillId="0" fontId="1" numFmtId="0" xfId="0" applyAlignment="1" applyBorder="1" applyFont="1">
      <alignment readingOrder="0" vertical="bottom"/>
    </xf>
    <xf borderId="4" fillId="0" fontId="4" numFmtId="0" xfId="0" applyAlignment="1" applyBorder="1" applyFont="1">
      <alignment readingOrder="0" vertical="bottom"/>
    </xf>
    <xf borderId="4" fillId="0" fontId="4" numFmtId="164" xfId="0" applyAlignment="1" applyBorder="1" applyFont="1" applyNumberFormat="1">
      <alignment readingOrder="0" vertical="bottom"/>
    </xf>
    <xf borderId="4" fillId="5" fontId="4" numFmtId="1" xfId="0" applyAlignment="1" applyBorder="1" applyFill="1" applyFont="1" applyNumberFormat="1">
      <alignment readingOrder="0" vertical="bottom"/>
    </xf>
    <xf borderId="4" fillId="0" fontId="4" numFmtId="0" xfId="0" applyAlignment="1" applyBorder="1" applyFont="1">
      <alignment horizontal="right" readingOrder="0" vertical="bottom"/>
    </xf>
    <xf borderId="4" fillId="4" fontId="5" numFmtId="0" xfId="0" applyAlignment="1" applyBorder="1" applyFont="1">
      <alignment readingOrder="0" vertical="bottom"/>
    </xf>
    <xf borderId="6" fillId="0" fontId="4" numFmtId="9" xfId="0" applyAlignment="1" applyBorder="1" applyFont="1" applyNumberFormat="1">
      <alignment readingOrder="0" vertical="bottom"/>
    </xf>
    <xf borderId="4" fillId="4" fontId="2" numFmtId="0" xfId="0" applyAlignment="1" applyBorder="1" applyFont="1">
      <alignment readingOrder="0" vertical="bottom"/>
    </xf>
    <xf borderId="7" fillId="0" fontId="4" numFmtId="0" xfId="0" applyAlignment="1" applyBorder="1" applyFont="1">
      <alignment readingOrder="0" vertical="bottom"/>
    </xf>
    <xf borderId="8" fillId="6" fontId="4" numFmtId="3" xfId="0" applyAlignment="1" applyBorder="1" applyFill="1" applyFont="1" applyNumberFormat="1">
      <alignment readingOrder="0" vertical="bottom"/>
    </xf>
    <xf borderId="6" fillId="0" fontId="4" numFmtId="0" xfId="0" applyAlignment="1" applyBorder="1" applyFont="1">
      <alignment readingOrder="0" vertical="bottom"/>
    </xf>
    <xf borderId="9" fillId="0" fontId="4" numFmtId="164" xfId="0" applyAlignment="1" applyBorder="1" applyFont="1" applyNumberFormat="1">
      <alignment readingOrder="0" vertical="bottom"/>
    </xf>
    <xf borderId="10" fillId="0" fontId="1" numFmtId="0" xfId="0" applyAlignment="1" applyBorder="1" applyFont="1">
      <alignment readingOrder="0" vertical="bottom"/>
    </xf>
    <xf borderId="8" fillId="5" fontId="4" numFmtId="164" xfId="0" applyAlignment="1" applyBorder="1" applyFont="1" applyNumberFormat="1">
      <alignment readingOrder="0" vertical="bottom"/>
    </xf>
    <xf borderId="10" fillId="0" fontId="4" numFmtId="0" xfId="0" applyAlignment="1" applyBorder="1" applyFont="1">
      <alignment readingOrder="0" vertical="bottom"/>
    </xf>
    <xf borderId="8" fillId="7" fontId="4" numFmtId="164" xfId="0" applyAlignment="1" applyBorder="1" applyFill="1" applyFont="1" applyNumberFormat="1">
      <alignment readingOrder="0" vertical="bottom"/>
    </xf>
    <xf borderId="11" fillId="0" fontId="1" numFmtId="0" xfId="0" applyAlignment="1" applyBorder="1" applyFont="1">
      <alignment readingOrder="0" vertical="bottom"/>
    </xf>
    <xf borderId="12" fillId="5" fontId="4" numFmtId="164" xfId="0" applyAlignment="1" applyBorder="1" applyFont="1" applyNumberFormat="1">
      <alignment readingOrder="0" vertical="bottom"/>
    </xf>
    <xf borderId="13" fillId="0" fontId="4" numFmtId="0" xfId="0" applyAlignment="1" applyBorder="1" applyFont="1">
      <alignment readingOrder="0" vertical="bottom"/>
    </xf>
    <xf borderId="14" fillId="0" fontId="4" numFmtId="9" xfId="0" applyAlignment="1" applyBorder="1" applyFont="1" applyNumberFormat="1">
      <alignment readingOrder="0" vertical="bottom"/>
    </xf>
    <xf borderId="15" fillId="0" fontId="2" numFmtId="0" xfId="0" applyAlignment="1" applyBorder="1" applyFont="1">
      <alignment vertical="bottom"/>
    </xf>
    <xf borderId="16" fillId="0" fontId="4" numFmtId="9" xfId="0" applyAlignment="1" applyBorder="1" applyFont="1" applyNumberFormat="1">
      <alignment readingOrder="0" vertical="bottom"/>
    </xf>
    <xf borderId="6" fillId="0" fontId="4" numFmtId="165" xfId="0" applyAlignment="1" applyBorder="1" applyFont="1" applyNumberFormat="1">
      <alignment readingOrder="0" vertical="bottom"/>
    </xf>
    <xf borderId="0" fillId="8" fontId="6" numFmtId="0" xfId="0" applyAlignment="1" applyFill="1" applyFont="1">
      <alignment readingOrder="0"/>
    </xf>
    <xf borderId="4" fillId="8" fontId="4" numFmtId="0" xfId="0" applyAlignment="1" applyBorder="1" applyFont="1">
      <alignment readingOrder="0" vertical="bottom"/>
    </xf>
    <xf borderId="4" fillId="0" fontId="4" numFmtId="9" xfId="0" applyAlignment="1" applyBorder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4.5"/>
    <col customWidth="1" min="2" max="2" width="16.75"/>
    <col customWidth="1" min="3" max="3" width="17.75"/>
    <col customWidth="1" min="4" max="4" width="18.0"/>
    <col customWidth="1" min="6" max="6" width="36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/>
      <c r="F1" s="4" t="s">
        <v>4</v>
      </c>
    </row>
    <row r="2">
      <c r="A2" s="5" t="s">
        <v>5</v>
      </c>
      <c r="B2" s="6">
        <v>10000.0</v>
      </c>
      <c r="C2" s="6">
        <v>10000.0</v>
      </c>
      <c r="D2" s="6">
        <v>10000.0</v>
      </c>
      <c r="E2" s="7"/>
      <c r="F2" s="8"/>
    </row>
    <row r="3">
      <c r="A3" s="7"/>
      <c r="B3" s="7"/>
      <c r="C3" s="7"/>
      <c r="D3" s="7"/>
      <c r="E3" s="7"/>
      <c r="F3" s="8"/>
    </row>
    <row r="4">
      <c r="A4" s="9" t="s">
        <v>6</v>
      </c>
      <c r="B4" s="7"/>
      <c r="C4" s="7"/>
      <c r="D4" s="7"/>
      <c r="E4" s="7"/>
      <c r="F4" s="8"/>
    </row>
    <row r="5">
      <c r="A5" s="10" t="s">
        <v>7</v>
      </c>
      <c r="B5" s="11">
        <v>197.0</v>
      </c>
      <c r="C5" s="11">
        <v>197.0</v>
      </c>
      <c r="D5" s="11">
        <v>197.0</v>
      </c>
      <c r="E5" s="7"/>
      <c r="F5" s="8"/>
    </row>
    <row r="6">
      <c r="A6" s="10" t="s">
        <v>8</v>
      </c>
      <c r="B6" s="12">
        <f t="shared" ref="B6:D6" si="1">CEILING(B2/B5,1)</f>
        <v>51</v>
      </c>
      <c r="C6" s="12">
        <f t="shared" si="1"/>
        <v>51</v>
      </c>
      <c r="D6" s="12">
        <f t="shared" si="1"/>
        <v>51</v>
      </c>
      <c r="E6" s="7"/>
      <c r="F6" s="8"/>
    </row>
    <row r="7">
      <c r="A7" s="10" t="s">
        <v>9</v>
      </c>
      <c r="B7" s="13" t="s">
        <v>10</v>
      </c>
      <c r="C7" s="13" t="s">
        <v>10</v>
      </c>
      <c r="D7" s="13" t="s">
        <v>10</v>
      </c>
      <c r="E7" s="7"/>
      <c r="F7" s="14"/>
    </row>
    <row r="8">
      <c r="A8" s="10" t="s">
        <v>11</v>
      </c>
      <c r="B8" s="15">
        <v>0.01</v>
      </c>
      <c r="C8" s="15">
        <v>0.03</v>
      </c>
      <c r="D8" s="15">
        <v>0.05</v>
      </c>
      <c r="E8" s="7"/>
      <c r="F8" s="16" t="s">
        <v>12</v>
      </c>
    </row>
    <row r="9">
      <c r="A9" s="17" t="s">
        <v>13</v>
      </c>
      <c r="B9" s="18">
        <f t="shared" ref="B9:D9" si="2">B6/B8</f>
        <v>5100</v>
      </c>
      <c r="C9" s="18">
        <f t="shared" si="2"/>
        <v>1700</v>
      </c>
      <c r="D9" s="18">
        <f t="shared" si="2"/>
        <v>1020</v>
      </c>
      <c r="E9" s="3"/>
      <c r="F9" s="8"/>
    </row>
    <row r="10">
      <c r="A10" s="19" t="s">
        <v>14</v>
      </c>
      <c r="B10" s="20">
        <v>5.0</v>
      </c>
      <c r="C10" s="20">
        <v>3.0</v>
      </c>
      <c r="D10" s="20">
        <v>2.0</v>
      </c>
      <c r="E10" s="7"/>
      <c r="F10" s="16" t="s">
        <v>15</v>
      </c>
    </row>
    <row r="11">
      <c r="A11" s="21" t="s">
        <v>16</v>
      </c>
      <c r="B11" s="22">
        <f t="shared" ref="B11:D11" si="3">B5*B6</f>
        <v>10047</v>
      </c>
      <c r="C11" s="22">
        <f t="shared" si="3"/>
        <v>10047</v>
      </c>
      <c r="D11" s="22">
        <f t="shared" si="3"/>
        <v>10047</v>
      </c>
      <c r="E11" s="3"/>
      <c r="F11" s="8"/>
    </row>
    <row r="12">
      <c r="A12" s="23" t="s">
        <v>17</v>
      </c>
      <c r="B12" s="24">
        <f t="shared" ref="B12:D12" si="4">B9*B10</f>
        <v>25500</v>
      </c>
      <c r="C12" s="24">
        <f t="shared" si="4"/>
        <v>5100</v>
      </c>
      <c r="D12" s="24">
        <f t="shared" si="4"/>
        <v>2040</v>
      </c>
      <c r="E12" s="3"/>
      <c r="F12" s="8"/>
    </row>
    <row r="13">
      <c r="A13" s="25" t="s">
        <v>18</v>
      </c>
      <c r="B13" s="26">
        <f t="shared" ref="B13:D13" si="5">B11-B12</f>
        <v>-15453</v>
      </c>
      <c r="C13" s="26">
        <f t="shared" si="5"/>
        <v>4947</v>
      </c>
      <c r="D13" s="26">
        <f t="shared" si="5"/>
        <v>8007</v>
      </c>
      <c r="E13" s="3"/>
      <c r="F13" s="8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2.25"/>
    <col customWidth="1" min="2" max="2" width="18.25"/>
    <col customWidth="1" min="3" max="3" width="17.25"/>
    <col customWidth="1" min="4" max="4" width="19.25"/>
    <col customWidth="1" min="6" max="6" width="55.88"/>
  </cols>
  <sheetData>
    <row r="1">
      <c r="A1" s="1" t="s">
        <v>19</v>
      </c>
      <c r="B1" s="2" t="s">
        <v>1</v>
      </c>
      <c r="C1" s="2" t="s">
        <v>2</v>
      </c>
      <c r="D1" s="2" t="s">
        <v>3</v>
      </c>
      <c r="E1" s="3"/>
      <c r="F1" s="4" t="s">
        <v>4</v>
      </c>
    </row>
    <row r="2">
      <c r="A2" s="5" t="s">
        <v>5</v>
      </c>
      <c r="B2" s="6">
        <v>10000.0</v>
      </c>
      <c r="C2" s="6">
        <v>10000.0</v>
      </c>
      <c r="D2" s="6">
        <v>10000.0</v>
      </c>
      <c r="E2" s="7"/>
      <c r="F2" s="8"/>
    </row>
    <row r="3">
      <c r="A3" s="7"/>
      <c r="B3" s="7"/>
      <c r="C3" s="7"/>
      <c r="D3" s="7"/>
      <c r="E3" s="7"/>
      <c r="F3" s="8"/>
    </row>
    <row r="4">
      <c r="A4" s="9" t="s">
        <v>6</v>
      </c>
      <c r="B4" s="7"/>
      <c r="C4" s="7"/>
      <c r="D4" s="7"/>
      <c r="E4" s="7"/>
      <c r="F4" s="8"/>
    </row>
    <row r="5">
      <c r="A5" s="10" t="s">
        <v>7</v>
      </c>
      <c r="B5" s="11">
        <v>495.0</v>
      </c>
      <c r="C5" s="11">
        <v>495.0</v>
      </c>
      <c r="D5" s="11">
        <v>495.0</v>
      </c>
      <c r="E5" s="7"/>
      <c r="F5" s="8"/>
    </row>
    <row r="6">
      <c r="A6" s="10" t="s">
        <v>8</v>
      </c>
      <c r="B6" s="12">
        <f t="shared" ref="B6:D6" si="1">CEILING(B2/B5,1)</f>
        <v>21</v>
      </c>
      <c r="C6" s="12">
        <f t="shared" si="1"/>
        <v>21</v>
      </c>
      <c r="D6" s="12">
        <f t="shared" si="1"/>
        <v>21</v>
      </c>
      <c r="E6" s="7"/>
      <c r="F6" s="8"/>
    </row>
    <row r="7">
      <c r="A7" s="10" t="s">
        <v>9</v>
      </c>
      <c r="B7" s="13" t="s">
        <v>20</v>
      </c>
      <c r="C7" s="13" t="s">
        <v>20</v>
      </c>
      <c r="D7" s="13" t="s">
        <v>20</v>
      </c>
      <c r="E7" s="7"/>
      <c r="F7" s="14"/>
    </row>
    <row r="8">
      <c r="A8" s="10" t="s">
        <v>21</v>
      </c>
      <c r="B8" s="15">
        <v>0.04</v>
      </c>
      <c r="C8" s="15">
        <v>0.06</v>
      </c>
      <c r="D8" s="15">
        <v>0.08</v>
      </c>
      <c r="E8" s="7"/>
      <c r="F8" s="8"/>
    </row>
    <row r="9">
      <c r="A9" s="27" t="s">
        <v>22</v>
      </c>
      <c r="B9" s="28">
        <v>0.25</v>
      </c>
      <c r="C9" s="28">
        <v>0.35</v>
      </c>
      <c r="D9" s="28">
        <v>0.5</v>
      </c>
      <c r="E9" s="29"/>
      <c r="F9" s="8"/>
    </row>
    <row r="10">
      <c r="A10" s="17" t="s">
        <v>23</v>
      </c>
      <c r="B10" s="18">
        <f t="shared" ref="B10:D10" si="2">(B6/B8)/B9</f>
        <v>2100</v>
      </c>
      <c r="C10" s="18">
        <f t="shared" si="2"/>
        <v>1000</v>
      </c>
      <c r="D10" s="18">
        <f t="shared" si="2"/>
        <v>525</v>
      </c>
      <c r="E10" s="3"/>
      <c r="F10" s="8"/>
    </row>
    <row r="11">
      <c r="A11" s="19" t="s">
        <v>24</v>
      </c>
      <c r="B11" s="20">
        <v>7.0</v>
      </c>
      <c r="C11" s="20">
        <v>5.0</v>
      </c>
      <c r="D11" s="20">
        <v>2.0</v>
      </c>
      <c r="E11" s="7"/>
      <c r="F11" s="16" t="s">
        <v>25</v>
      </c>
    </row>
    <row r="12">
      <c r="A12" s="21" t="s">
        <v>16</v>
      </c>
      <c r="B12" s="22">
        <f t="shared" ref="B12:D12" si="3">B5*B6</f>
        <v>10395</v>
      </c>
      <c r="C12" s="22">
        <f t="shared" si="3"/>
        <v>10395</v>
      </c>
      <c r="D12" s="22">
        <f t="shared" si="3"/>
        <v>10395</v>
      </c>
      <c r="E12" s="3"/>
      <c r="F12" s="8"/>
    </row>
    <row r="13">
      <c r="A13" s="23" t="s">
        <v>17</v>
      </c>
      <c r="B13" s="24">
        <f t="shared" ref="B13:D13" si="4">B10*B11</f>
        <v>14700</v>
      </c>
      <c r="C13" s="24">
        <f t="shared" si="4"/>
        <v>5000</v>
      </c>
      <c r="D13" s="24">
        <f t="shared" si="4"/>
        <v>1050</v>
      </c>
      <c r="E13" s="3"/>
      <c r="F13" s="8"/>
    </row>
    <row r="14">
      <c r="A14" s="25" t="s">
        <v>18</v>
      </c>
      <c r="B14" s="26">
        <f t="shared" ref="B14:D14" si="5">B12-B13</f>
        <v>-4305</v>
      </c>
      <c r="C14" s="26">
        <f t="shared" si="5"/>
        <v>5395</v>
      </c>
      <c r="D14" s="26">
        <f t="shared" si="5"/>
        <v>9345</v>
      </c>
      <c r="E14" s="3"/>
      <c r="F14" s="8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88"/>
    <col customWidth="1" min="2" max="2" width="19.63"/>
    <col customWidth="1" min="3" max="3" width="21.0"/>
    <col customWidth="1" min="4" max="4" width="18.25"/>
    <col customWidth="1" min="6" max="6" width="46.25"/>
  </cols>
  <sheetData>
    <row r="1">
      <c r="A1" s="1" t="s">
        <v>19</v>
      </c>
      <c r="B1" s="2" t="s">
        <v>1</v>
      </c>
      <c r="C1" s="2" t="s">
        <v>2</v>
      </c>
      <c r="D1" s="2" t="s">
        <v>3</v>
      </c>
      <c r="E1" s="3"/>
      <c r="F1" s="4" t="s">
        <v>4</v>
      </c>
    </row>
    <row r="2">
      <c r="A2" s="5" t="s">
        <v>5</v>
      </c>
      <c r="B2" s="6">
        <v>10000.0</v>
      </c>
      <c r="C2" s="6">
        <v>10000.0</v>
      </c>
      <c r="D2" s="6">
        <v>10000.0</v>
      </c>
      <c r="E2" s="7"/>
      <c r="F2" s="8"/>
    </row>
    <row r="3">
      <c r="A3" s="7"/>
      <c r="B3" s="7"/>
      <c r="C3" s="7"/>
      <c r="D3" s="7"/>
      <c r="E3" s="7"/>
      <c r="F3" s="8"/>
    </row>
    <row r="4">
      <c r="A4" s="9" t="s">
        <v>6</v>
      </c>
      <c r="B4" s="7"/>
      <c r="C4" s="7"/>
      <c r="D4" s="7"/>
      <c r="E4" s="7"/>
      <c r="F4" s="8"/>
    </row>
    <row r="5">
      <c r="A5" s="10" t="s">
        <v>7</v>
      </c>
      <c r="B5" s="11">
        <v>1500.0</v>
      </c>
      <c r="C5" s="11">
        <v>1500.0</v>
      </c>
      <c r="D5" s="11">
        <v>1500.0</v>
      </c>
      <c r="E5" s="7"/>
      <c r="F5" s="8"/>
    </row>
    <row r="6">
      <c r="A6" s="10" t="s">
        <v>8</v>
      </c>
      <c r="B6" s="12">
        <f t="shared" ref="B6:D6" si="1">CEILING(B2/B5,1)</f>
        <v>7</v>
      </c>
      <c r="C6" s="12">
        <f t="shared" si="1"/>
        <v>7</v>
      </c>
      <c r="D6" s="12">
        <f t="shared" si="1"/>
        <v>7</v>
      </c>
      <c r="E6" s="7"/>
      <c r="F6" s="8"/>
    </row>
    <row r="7">
      <c r="A7" s="10" t="s">
        <v>9</v>
      </c>
      <c r="B7" s="13" t="s">
        <v>26</v>
      </c>
      <c r="C7" s="13" t="s">
        <v>26</v>
      </c>
      <c r="D7" s="13" t="s">
        <v>26</v>
      </c>
      <c r="E7" s="7"/>
      <c r="F7" s="14"/>
    </row>
    <row r="8">
      <c r="A8" s="10" t="s">
        <v>27</v>
      </c>
      <c r="B8" s="30">
        <v>0.1</v>
      </c>
      <c r="C8" s="30">
        <v>0.25</v>
      </c>
      <c r="D8" s="30">
        <v>0.5</v>
      </c>
      <c r="E8" s="7"/>
      <c r="F8" s="16" t="s">
        <v>28</v>
      </c>
    </row>
    <row r="9">
      <c r="A9" s="10" t="s">
        <v>29</v>
      </c>
      <c r="B9" s="15">
        <v>0.01</v>
      </c>
      <c r="C9" s="15">
        <v>0.03</v>
      </c>
      <c r="D9" s="15">
        <v>0.05</v>
      </c>
      <c r="E9" s="7"/>
      <c r="F9" s="16" t="s">
        <v>30</v>
      </c>
    </row>
    <row r="10">
      <c r="A10" s="17" t="s">
        <v>13</v>
      </c>
      <c r="B10" s="18">
        <f t="shared" ref="B10:D10" si="2">(B6/B8)/B9</f>
        <v>7000</v>
      </c>
      <c r="C10" s="18">
        <f t="shared" si="2"/>
        <v>933.3333333</v>
      </c>
      <c r="D10" s="18">
        <f t="shared" si="2"/>
        <v>280</v>
      </c>
      <c r="E10" s="3"/>
      <c r="F10" s="8"/>
    </row>
    <row r="11">
      <c r="A11" s="19" t="s">
        <v>14</v>
      </c>
      <c r="B11" s="20">
        <v>5.0</v>
      </c>
      <c r="C11" s="20">
        <v>3.0</v>
      </c>
      <c r="D11" s="20">
        <v>2.0</v>
      </c>
      <c r="E11" s="7"/>
      <c r="F11" s="16" t="s">
        <v>31</v>
      </c>
    </row>
    <row r="12">
      <c r="A12" s="21" t="s">
        <v>16</v>
      </c>
      <c r="B12" s="22">
        <f t="shared" ref="B12:D12" si="3">B5*B6</f>
        <v>10500</v>
      </c>
      <c r="C12" s="22">
        <f t="shared" si="3"/>
        <v>10500</v>
      </c>
      <c r="D12" s="22">
        <f t="shared" si="3"/>
        <v>10500</v>
      </c>
      <c r="E12" s="3"/>
      <c r="F12" s="8"/>
    </row>
    <row r="13">
      <c r="A13" s="23" t="s">
        <v>17</v>
      </c>
      <c r="B13" s="24">
        <f t="shared" ref="B13:D13" si="4">B10*B11</f>
        <v>35000</v>
      </c>
      <c r="C13" s="24">
        <f t="shared" si="4"/>
        <v>2800</v>
      </c>
      <c r="D13" s="24">
        <f t="shared" si="4"/>
        <v>560</v>
      </c>
      <c r="E13" s="3"/>
      <c r="F13" s="8"/>
    </row>
    <row r="14">
      <c r="A14" s="25" t="s">
        <v>18</v>
      </c>
      <c r="B14" s="26">
        <f t="shared" ref="B14:D14" si="5">B12-B13</f>
        <v>-24500</v>
      </c>
      <c r="C14" s="26">
        <f t="shared" si="5"/>
        <v>7700</v>
      </c>
      <c r="D14" s="26">
        <f t="shared" si="5"/>
        <v>9940</v>
      </c>
      <c r="E14" s="3"/>
      <c r="F14" s="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5"/>
    <col customWidth="1" min="2" max="2" width="22.25"/>
    <col customWidth="1" min="3" max="3" width="22.63"/>
    <col customWidth="1" min="4" max="4" width="22.0"/>
    <col customWidth="1" min="6" max="6" width="30.13"/>
  </cols>
  <sheetData>
    <row r="1">
      <c r="A1" s="1" t="s">
        <v>19</v>
      </c>
      <c r="B1" s="2" t="s">
        <v>1</v>
      </c>
      <c r="C1" s="2" t="s">
        <v>2</v>
      </c>
      <c r="D1" s="2" t="s">
        <v>3</v>
      </c>
      <c r="E1" s="3"/>
      <c r="F1" s="4" t="s">
        <v>4</v>
      </c>
    </row>
    <row r="2">
      <c r="A2" s="5" t="s">
        <v>5</v>
      </c>
      <c r="B2" s="6">
        <v>10000.0</v>
      </c>
      <c r="C2" s="6">
        <v>10000.0</v>
      </c>
      <c r="D2" s="6">
        <v>10000.0</v>
      </c>
      <c r="E2" s="7"/>
      <c r="F2" s="8"/>
    </row>
    <row r="3">
      <c r="A3" s="7"/>
      <c r="B3" s="7"/>
      <c r="C3" s="7"/>
      <c r="D3" s="7"/>
      <c r="E3" s="7"/>
      <c r="F3" s="8"/>
    </row>
    <row r="4">
      <c r="A4" s="9" t="s">
        <v>6</v>
      </c>
      <c r="B4" s="7"/>
      <c r="C4" s="7"/>
      <c r="D4" s="7"/>
      <c r="E4" s="7"/>
      <c r="F4" s="8"/>
    </row>
    <row r="5">
      <c r="A5" s="10" t="s">
        <v>7</v>
      </c>
      <c r="B5" s="11">
        <v>37.0</v>
      </c>
      <c r="C5" s="11">
        <v>37.0</v>
      </c>
      <c r="D5" s="11">
        <v>37.0</v>
      </c>
      <c r="E5" s="7"/>
      <c r="F5" s="8"/>
    </row>
    <row r="6">
      <c r="A6" s="10" t="s">
        <v>8</v>
      </c>
      <c r="B6" s="12">
        <f t="shared" ref="B6:D6" si="1">CEILING(B2/B5,1)</f>
        <v>271</v>
      </c>
      <c r="C6" s="12">
        <f t="shared" si="1"/>
        <v>271</v>
      </c>
      <c r="D6" s="12">
        <f t="shared" si="1"/>
        <v>271</v>
      </c>
      <c r="E6" s="7"/>
      <c r="F6" s="8"/>
    </row>
    <row r="7">
      <c r="A7" s="10" t="s">
        <v>9</v>
      </c>
      <c r="B7" s="13" t="s">
        <v>32</v>
      </c>
      <c r="C7" s="13" t="s">
        <v>32</v>
      </c>
      <c r="D7" s="13" t="s">
        <v>32</v>
      </c>
      <c r="E7" s="7"/>
      <c r="F7" s="14"/>
    </row>
    <row r="8">
      <c r="A8" s="10" t="s">
        <v>33</v>
      </c>
      <c r="B8" s="31">
        <v>0.025</v>
      </c>
      <c r="C8" s="15">
        <v>0.05</v>
      </c>
      <c r="D8" s="15">
        <v>0.08</v>
      </c>
      <c r="E8" s="7"/>
      <c r="F8" s="16"/>
    </row>
    <row r="9">
      <c r="A9" s="17" t="s">
        <v>34</v>
      </c>
      <c r="B9" s="18">
        <f t="shared" ref="B9:D9" si="2">B6/B8</f>
        <v>10840</v>
      </c>
      <c r="C9" s="18">
        <f t="shared" si="2"/>
        <v>5420</v>
      </c>
      <c r="D9" s="18">
        <f t="shared" si="2"/>
        <v>3387.5</v>
      </c>
      <c r="E9" s="3"/>
      <c r="F9" s="16" t="s">
        <v>35</v>
      </c>
    </row>
    <row r="10">
      <c r="A10" s="19" t="s">
        <v>36</v>
      </c>
      <c r="B10" s="20">
        <v>3.0</v>
      </c>
      <c r="C10" s="20">
        <v>1.5</v>
      </c>
      <c r="D10" s="20">
        <v>0.7</v>
      </c>
      <c r="E10" s="7"/>
      <c r="F10" s="16" t="s">
        <v>37</v>
      </c>
    </row>
    <row r="11">
      <c r="A11" s="21" t="s">
        <v>16</v>
      </c>
      <c r="B11" s="22">
        <f t="shared" ref="B11:D11" si="3">B5*B6</f>
        <v>10027</v>
      </c>
      <c r="C11" s="22">
        <f t="shared" si="3"/>
        <v>10027</v>
      </c>
      <c r="D11" s="22">
        <f t="shared" si="3"/>
        <v>10027</v>
      </c>
      <c r="E11" s="3"/>
      <c r="F11" s="8"/>
    </row>
    <row r="12">
      <c r="A12" s="23" t="s">
        <v>17</v>
      </c>
      <c r="B12" s="24">
        <f t="shared" ref="B12:D12" si="4">B9*B10</f>
        <v>32520</v>
      </c>
      <c r="C12" s="24">
        <f t="shared" si="4"/>
        <v>8130</v>
      </c>
      <c r="D12" s="24">
        <f t="shared" si="4"/>
        <v>2371.25</v>
      </c>
      <c r="E12" s="3"/>
      <c r="F12" s="8"/>
    </row>
    <row r="13">
      <c r="A13" s="25" t="s">
        <v>18</v>
      </c>
      <c r="B13" s="26">
        <f t="shared" ref="B13:D13" si="5">B11-B12</f>
        <v>-22493</v>
      </c>
      <c r="C13" s="26">
        <f t="shared" si="5"/>
        <v>1897</v>
      </c>
      <c r="D13" s="26">
        <f t="shared" si="5"/>
        <v>7655.75</v>
      </c>
      <c r="E13" s="3"/>
      <c r="F13" s="8"/>
    </row>
    <row r="16">
      <c r="A16" s="32" t="s">
        <v>38</v>
      </c>
    </row>
    <row r="17">
      <c r="A17" s="1" t="s">
        <v>19</v>
      </c>
      <c r="B17" s="2" t="s">
        <v>1</v>
      </c>
      <c r="C17" s="2" t="s">
        <v>2</v>
      </c>
      <c r="D17" s="2" t="s">
        <v>3</v>
      </c>
      <c r="E17" s="3"/>
      <c r="F17" s="4" t="s">
        <v>4</v>
      </c>
    </row>
    <row r="18">
      <c r="A18" s="5" t="s">
        <v>5</v>
      </c>
      <c r="B18" s="6">
        <v>10000.0</v>
      </c>
      <c r="C18" s="6">
        <v>10000.0</v>
      </c>
      <c r="D18" s="6">
        <v>10000.0</v>
      </c>
      <c r="E18" s="7"/>
      <c r="F18" s="8"/>
    </row>
    <row r="19">
      <c r="A19" s="7"/>
      <c r="B19" s="7"/>
      <c r="C19" s="7"/>
      <c r="D19" s="7"/>
      <c r="E19" s="7"/>
      <c r="F19" s="8"/>
    </row>
    <row r="20">
      <c r="A20" s="9" t="s">
        <v>6</v>
      </c>
      <c r="B20" s="7"/>
      <c r="C20" s="7"/>
      <c r="D20" s="7"/>
      <c r="E20" s="7"/>
      <c r="F20" s="8"/>
    </row>
    <row r="21">
      <c r="A21" s="10" t="s">
        <v>7</v>
      </c>
      <c r="B21" s="11">
        <v>37.0</v>
      </c>
      <c r="C21" s="11">
        <v>37.0</v>
      </c>
      <c r="D21" s="11">
        <v>37.0</v>
      </c>
      <c r="E21" s="7"/>
      <c r="F21" s="8"/>
    </row>
    <row r="22">
      <c r="A22" s="33" t="s">
        <v>39</v>
      </c>
      <c r="B22" s="11">
        <v>19.0</v>
      </c>
      <c r="C22" s="11">
        <v>19.0</v>
      </c>
      <c r="D22" s="11">
        <v>19.0</v>
      </c>
      <c r="E22" s="7"/>
      <c r="F22" s="8"/>
    </row>
    <row r="23">
      <c r="A23" s="33" t="s">
        <v>40</v>
      </c>
      <c r="B23" s="34">
        <v>0.5</v>
      </c>
      <c r="C23" s="34">
        <v>0.5</v>
      </c>
      <c r="D23" s="34">
        <v>0.5</v>
      </c>
      <c r="E23" s="7"/>
      <c r="F23" s="8"/>
    </row>
    <row r="24">
      <c r="A24" s="33" t="s">
        <v>41</v>
      </c>
      <c r="B24" s="11">
        <v>149.0</v>
      </c>
      <c r="C24" s="11">
        <v>149.0</v>
      </c>
      <c r="D24" s="11">
        <v>149.0</v>
      </c>
      <c r="E24" s="7"/>
      <c r="F24" s="8"/>
    </row>
    <row r="25">
      <c r="A25" s="33" t="s">
        <v>42</v>
      </c>
      <c r="B25" s="34">
        <v>0.05</v>
      </c>
      <c r="C25" s="34">
        <v>0.05</v>
      </c>
      <c r="D25" s="34">
        <v>0.05</v>
      </c>
      <c r="E25" s="7"/>
      <c r="F25" s="8"/>
    </row>
    <row r="26">
      <c r="A26" s="10" t="s">
        <v>8</v>
      </c>
      <c r="B26" s="12">
        <f t="shared" ref="B26:D26" si="6">CEILING(B18/B21,1)</f>
        <v>271</v>
      </c>
      <c r="C26" s="12">
        <f t="shared" si="6"/>
        <v>271</v>
      </c>
      <c r="D26" s="12">
        <f t="shared" si="6"/>
        <v>271</v>
      </c>
      <c r="E26" s="7"/>
      <c r="F26" s="8"/>
    </row>
    <row r="27">
      <c r="A27" s="10" t="s">
        <v>9</v>
      </c>
      <c r="B27" s="13" t="s">
        <v>32</v>
      </c>
      <c r="C27" s="13" t="s">
        <v>32</v>
      </c>
      <c r="D27" s="13" t="s">
        <v>32</v>
      </c>
      <c r="E27" s="7"/>
      <c r="F27" s="14"/>
    </row>
    <row r="28">
      <c r="A28" s="10" t="s">
        <v>33</v>
      </c>
      <c r="B28" s="31">
        <v>0.025</v>
      </c>
      <c r="C28" s="15">
        <v>0.05</v>
      </c>
      <c r="D28" s="15">
        <v>0.08</v>
      </c>
      <c r="E28" s="7"/>
      <c r="F28" s="16"/>
    </row>
    <row r="29">
      <c r="A29" s="17" t="s">
        <v>34</v>
      </c>
      <c r="B29" s="18">
        <f t="shared" ref="B29:D29" si="7">B26/B28</f>
        <v>10840</v>
      </c>
      <c r="C29" s="18">
        <f t="shared" si="7"/>
        <v>5420</v>
      </c>
      <c r="D29" s="18">
        <f t="shared" si="7"/>
        <v>3387.5</v>
      </c>
      <c r="E29" s="3"/>
      <c r="F29" s="16" t="s">
        <v>35</v>
      </c>
    </row>
    <row r="30">
      <c r="A30" s="19" t="s">
        <v>36</v>
      </c>
      <c r="B30" s="20">
        <v>3.0</v>
      </c>
      <c r="C30" s="20">
        <v>1.5</v>
      </c>
      <c r="D30" s="20">
        <v>0.7</v>
      </c>
      <c r="E30" s="7"/>
      <c r="F30" s="16" t="s">
        <v>37</v>
      </c>
    </row>
    <row r="31">
      <c r="A31" s="21" t="s">
        <v>16</v>
      </c>
      <c r="B31" s="22">
        <f t="shared" ref="B31:D31" si="8">(B21*B26)+(B22*B23*B26)+(B24*B25*B26)</f>
        <v>14620.45</v>
      </c>
      <c r="C31" s="22">
        <f t="shared" si="8"/>
        <v>14620.45</v>
      </c>
      <c r="D31" s="22">
        <f t="shared" si="8"/>
        <v>14620.45</v>
      </c>
      <c r="E31" s="3"/>
      <c r="F31" s="8"/>
    </row>
    <row r="32">
      <c r="A32" s="23" t="s">
        <v>17</v>
      </c>
      <c r="B32" s="24">
        <f t="shared" ref="B32:D32" si="9">B29*B30</f>
        <v>32520</v>
      </c>
      <c r="C32" s="24">
        <f t="shared" si="9"/>
        <v>8130</v>
      </c>
      <c r="D32" s="24">
        <f t="shared" si="9"/>
        <v>2371.25</v>
      </c>
      <c r="E32" s="3"/>
      <c r="F32" s="8"/>
    </row>
    <row r="33">
      <c r="A33" s="25" t="s">
        <v>18</v>
      </c>
      <c r="B33" s="26">
        <f t="shared" ref="B33:D33" si="10">B31-B32</f>
        <v>-17899.55</v>
      </c>
      <c r="C33" s="26">
        <f t="shared" si="10"/>
        <v>6490.45</v>
      </c>
      <c r="D33" s="26">
        <f t="shared" si="10"/>
        <v>12249.2</v>
      </c>
      <c r="E33" s="3"/>
      <c r="F33" s="8"/>
    </row>
  </sheetData>
  <drawing r:id="rId1"/>
</worksheet>
</file>